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285" activeTab="0"/>
  </bookViews>
  <sheets>
    <sheet name="Hoja1" sheetId="1" r:id="rId1"/>
  </sheets>
  <definedNames>
    <definedName name="_xlnm.Print_Area" localSheetId="0">'Hoja1'!$A$2:$H$86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<sst xmlns="http://schemas.openxmlformats.org/spreadsheetml/2006/main" count="87" uniqueCount="87">
  <si>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</si>
  <si>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</si>
  <si>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</si>
  <si>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</si>
  <si>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</si>
  <si>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</si>
  <si>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</si>
  <si>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</si>
  <si>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</si>
  <si>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</si>
  <si>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</si>
  <si>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</si>
  <si>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</si>
  <si>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</si>
  <si>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</si>
  <si>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</si>
  <si>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</si>
  <si>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</si>
  <si>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</si>
  <si>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</si>
  <si>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</si>
  <si>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</si>
  <si>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</si>
  <si>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</si>
  <si>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</si>
  <si>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</si>
  <si>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</si>
  <si>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</si>
  <si>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</si>
  <si>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</si>
  <si>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</si>
  <si>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</si>
  <si>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</si>
  <si>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</si>
  <si>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</si>
  <si>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</si>
  <si>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</si>
  <si>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</si>
  <si>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</si>
  <si>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</si>
  <si>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</si>
  <si>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</si>
  <si>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</si>
  <si>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</si>
  <si>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</si>
  <si>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</si>
  <si>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</si>
  <si>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</si>
  <si>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</si>
  <si>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</si>
  <si>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</si>
  <si>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</si>
  <si>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</si>
  <si>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</si>
  <si>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</si>
  <si>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</si>
  <si>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</si>
  <si>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</si>
  <si>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</si>
  <si>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</si>
  <si>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</si>
  <si>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</si>
  <si>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</si>
  <si>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</si>
  <si>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</si>
  <si>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</si>
  <si>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</si>
  <si>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</si>
  <si>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</si>
  <si>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</si>
  <si>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</si>
  <si>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</si>
  <si>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</si>
  <si>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</si>
  <si>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</si>
  <si>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</si>
  <si>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</si>
  <si>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</si>
  <si>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</si>
  <si>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</si>
  <si>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</si>
  <si>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</si>
  <si>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</si>
  <si>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</si>
  <si>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</si>
  <si>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DE PUERTO VALLARTA</t>
  </si>
  <si>
    <t>DEL 1 DE ENERO AL 31 DE MARZO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</si>
</sst>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42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2" fillId="0" borderId="0" xfId="0" applyFont="1" applyAlignment="1">
      <alignment/>
    </xf>
    <xf numFmtId="164" fontId="41" fillId="33" borderId="10" xfId="0" applyNumberFormat="1" applyFont="1" applyFill="1" applyBorder="1" applyAlignment="1">
      <alignment horizontal="center" vertical="center" wrapText="1"/>
    </xf>
    <xf numFmtId="42" fontId="41" fillId="33" borderId="13" xfId="0" applyNumberFormat="1" applyFont="1" applyFill="1" applyBorder="1" applyAlignment="1">
      <alignment horizontal="center" vertical="center" wrapText="1"/>
    </xf>
    <xf numFmtId="164" fontId="41" fillId="33" borderId="13" xfId="0" applyNumberFormat="1" applyFont="1" applyFill="1" applyBorder="1" applyAlignment="1">
      <alignment horizontal="center" vertical="center" wrapText="1"/>
    </xf>
    <xf numFmtId="42" fontId="41" fillId="33" borderId="14" xfId="0" applyNumberFormat="1" applyFont="1" applyFill="1" applyBorder="1" applyAlignment="1">
      <alignment horizontal="center" vertical="center" wrapText="1"/>
    </xf>
    <xf numFmtId="43" fontId="0" fillId="0" borderId="0" xfId="49" applyNumberFormat="1" applyFont="1" applyAlignment="1">
      <alignment/>
    </xf>
    <xf numFmtId="43" fontId="40" fillId="33" borderId="10" xfId="49" applyNumberFormat="1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2" fontId="41" fillId="0" borderId="19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2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3" fontId="40" fillId="34" borderId="20" xfId="49" applyNumberFormat="1" applyFont="1" applyFill="1" applyBorder="1" applyAlignment="1">
      <alignment/>
    </xf>
    <xf numFmtId="43" fontId="42" fillId="0" borderId="19" xfId="49" applyNumberFormat="1" applyFont="1" applyFill="1" applyBorder="1" applyAlignment="1">
      <alignment/>
    </xf>
    <xf numFmtId="43" fontId="40" fillId="34" borderId="19" xfId="49" applyNumberFormat="1" applyFont="1" applyFill="1" applyBorder="1" applyAlignment="1">
      <alignment/>
    </xf>
    <xf numFmtId="43" fontId="43" fillId="34" borderId="19" xfId="49" applyNumberFormat="1" applyFont="1" applyFill="1" applyBorder="1" applyAlignment="1">
      <alignment/>
    </xf>
    <xf numFmtId="43" fontId="42" fillId="0" borderId="21" xfId="49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42" fontId="43" fillId="0" borderId="0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42" fontId="41" fillId="33" borderId="20" xfId="0" applyNumberFormat="1" applyFont="1" applyFill="1" applyBorder="1" applyAlignment="1">
      <alignment horizontal="center" vertical="center" wrapText="1"/>
    </xf>
    <xf numFmtId="42" fontId="41" fillId="33" borderId="21" xfId="0" applyNumberFormat="1" applyFont="1" applyFill="1" applyBorder="1" applyAlignment="1">
      <alignment horizontal="center" vertical="center" wrapText="1"/>
    </xf>
    <xf numFmtId="42" fontId="43" fillId="33" borderId="14" xfId="0" applyNumberFormat="1" applyFont="1" applyFill="1" applyBorder="1" applyAlignment="1">
      <alignment horizontal="center"/>
    </xf>
    <xf numFmtId="42" fontId="43" fillId="33" borderId="24" xfId="0" applyNumberFormat="1" applyFont="1" applyFill="1" applyBorder="1" applyAlignment="1">
      <alignment horizontal="center"/>
    </xf>
    <xf numFmtId="42" fontId="43" fillId="33" borderId="13" xfId="0" applyNumberFormat="1" applyFont="1" applyFill="1" applyBorder="1" applyAlignment="1">
      <alignment horizontal="center"/>
    </xf>
    <xf numFmtId="0" fontId="24" fillId="0" borderId="19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95250</xdr:rowOff>
    </xdr:from>
    <xdr:to>
      <xdr:col>1</xdr:col>
      <xdr:colOff>790575</xdr:colOff>
      <xdr:row>3</xdr:row>
      <xdr:rowOff>9525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PageLayoutView="0" workbookViewId="0" topLeftCell="C71">
      <selection activeCell="H83" sqref="H83"/>
    </sheetView>
  </sheetViews>
  <sheetFormatPr defaultColWidth="0" defaultRowHeight="15" zeroHeight="1"/>
  <cols>
    <col min="1" max="1" width="1.8515625" style="0" customWidth="1"/>
    <col min="2" max="2" width="66.7109375" style="0" customWidth="1"/>
    <col min="3" max="3" width="17.8515625" style="1" customWidth="1"/>
    <col min="4" max="4" width="14.7109375" style="1" customWidth="1"/>
    <col min="5" max="5" width="16.8515625" style="1" customWidth="1"/>
    <col min="6" max="7" width="17.8515625" style="1" customWidth="1"/>
    <col min="8" max="8" width="18.00390625" style="1" customWidth="1"/>
    <col min="9" max="9" width="2.7109375" style="0" customWidth="1"/>
    <col min="10" max="16384" width="11.421875" style="0" hidden="1" customWidth="1"/>
  </cols>
  <sheetData>
    <row r="1" spans="1:8" ht="15">
      <c r="A1" s="34" t="s">
        <v>85</v>
      </c>
      <c r="B1" s="34"/>
      <c r="C1" s="34"/>
      <c r="D1" s="34"/>
      <c r="E1" s="34"/>
      <c r="F1" s="34"/>
      <c r="G1" s="34"/>
      <c r="H1" s="34"/>
    </row>
    <row r="2" spans="1:8" ht="31.5" customHeight="1">
      <c r="A2" s="33" t="s">
        <v>82</v>
      </c>
      <c r="B2" s="34"/>
      <c r="C2" s="34"/>
      <c r="D2" s="34"/>
      <c r="E2" s="34"/>
      <c r="F2" s="34"/>
      <c r="G2" s="34"/>
      <c r="H2" s="34"/>
    </row>
    <row r="3" spans="1:8" ht="16.5" customHeight="1">
      <c r="A3" s="35" t="s">
        <v>86</v>
      </c>
      <c r="B3" s="35"/>
      <c r="C3" s="35"/>
      <c r="D3" s="35"/>
      <c r="E3" s="35"/>
      <c r="F3" s="35"/>
      <c r="G3" s="35"/>
      <c r="H3" s="35"/>
    </row>
    <row r="4" spans="1:8" ht="15.75">
      <c r="A4" s="38" t="s">
        <v>72</v>
      </c>
      <c r="B4" s="38"/>
      <c r="C4" s="38"/>
      <c r="D4" s="38"/>
      <c r="E4" s="38"/>
      <c r="F4" s="38"/>
      <c r="G4" s="38"/>
      <c r="H4" s="38"/>
    </row>
    <row r="5" ht="5.25" customHeight="1"/>
    <row r="6" spans="1:8" ht="15" customHeight="1">
      <c r="A6" s="39" t="s">
        <v>79</v>
      </c>
      <c r="B6" s="40"/>
      <c r="C6" s="47" t="s">
        <v>78</v>
      </c>
      <c r="D6" s="48"/>
      <c r="E6" s="48"/>
      <c r="F6" s="48"/>
      <c r="G6" s="49"/>
      <c r="H6" s="45" t="s">
        <v>80</v>
      </c>
    </row>
    <row r="7" spans="1:8" ht="36" customHeight="1">
      <c r="A7" s="41"/>
      <c r="B7" s="42"/>
      <c r="C7" s="8" t="s">
        <v>0</v>
      </c>
      <c r="D7" s="2" t="s">
        <v>12</v>
      </c>
      <c r="E7" s="2" t="s">
        <v>77</v>
      </c>
      <c r="F7" s="2" t="s">
        <v>1</v>
      </c>
      <c r="G7" s="10" t="s">
        <v>2</v>
      </c>
      <c r="H7" s="46"/>
    </row>
    <row r="8" spans="1:8" ht="15" customHeight="1">
      <c r="A8" s="43"/>
      <c r="B8" s="44"/>
      <c r="C8" s="9">
        <v>1</v>
      </c>
      <c r="D8" s="7">
        <v>2</v>
      </c>
      <c r="E8" s="7" t="s">
        <v>76</v>
      </c>
      <c r="F8" s="7">
        <v>4</v>
      </c>
      <c r="G8" s="7">
        <v>5</v>
      </c>
      <c r="H8" s="7" t="s">
        <v>81</v>
      </c>
    </row>
    <row r="9" spans="1:9" s="3" customFormat="1" ht="7.5" customHeight="1">
      <c r="A9" s="23"/>
      <c r="B9" s="23"/>
      <c r="C9" s="24"/>
      <c r="D9" s="24"/>
      <c r="E9" s="24"/>
      <c r="F9" s="24"/>
      <c r="G9" s="24"/>
      <c r="H9" s="24"/>
      <c r="I9" s="25"/>
    </row>
    <row r="10" spans="1:8" s="3" customFormat="1" ht="7.5" customHeight="1" hidden="1">
      <c r="A10" s="20"/>
      <c r="B10" s="21"/>
      <c r="C10" s="22"/>
      <c r="D10" s="22"/>
      <c r="E10" s="22"/>
      <c r="F10" s="22"/>
      <c r="G10" s="22"/>
      <c r="H10" s="22"/>
    </row>
    <row r="11" spans="1:8" ht="15">
      <c r="A11" s="4" t="s">
        <v>3</v>
      </c>
      <c r="B11" s="15"/>
      <c r="C11" s="26">
        <f>SUM(C12:C18)</f>
        <v>563320000</v>
      </c>
      <c r="D11" s="26">
        <f>SUM(D12:D18)</f>
        <v>0</v>
      </c>
      <c r="E11" s="26">
        <f>C11+D11</f>
        <v>563320000</v>
      </c>
      <c r="F11" s="26">
        <f>SUM(F12:F18)</f>
        <v>126932164.11999999</v>
      </c>
      <c r="G11" s="26">
        <f>SUM(G12:G18)</f>
        <v>112946326.72000001</v>
      </c>
      <c r="H11" s="26">
        <f>E11-F11</f>
        <v>436387835.88</v>
      </c>
    </row>
    <row r="12" spans="1:8" s="6" customFormat="1" ht="15.75">
      <c r="A12" s="16"/>
      <c r="B12" s="14" t="s">
        <v>13</v>
      </c>
      <c r="C12" s="27">
        <v>369014330</v>
      </c>
      <c r="D12" s="27">
        <v>0</v>
      </c>
      <c r="E12" s="27">
        <f>(C12+D12)</f>
        <v>369014330</v>
      </c>
      <c r="F12" s="51">
        <v>78004602.66</v>
      </c>
      <c r="G12" s="51">
        <v>77963213.15</v>
      </c>
      <c r="H12" s="27">
        <f aca="true" t="shared" si="0" ref="H12:H75">E12-F12</f>
        <v>291009727.34000003</v>
      </c>
    </row>
    <row r="13" spans="1:8" s="6" customFormat="1" ht="15.75">
      <c r="A13" s="16"/>
      <c r="B13" s="14" t="s">
        <v>14</v>
      </c>
      <c r="C13" s="27">
        <v>30500000</v>
      </c>
      <c r="D13" s="27">
        <v>0</v>
      </c>
      <c r="E13" s="27">
        <f aca="true" t="shared" si="1" ref="E13:E58">(C13+D13)</f>
        <v>30500000</v>
      </c>
      <c r="F13" s="51">
        <v>16849597.72</v>
      </c>
      <c r="G13" s="51">
        <v>16811359.43</v>
      </c>
      <c r="H13" s="27">
        <f t="shared" si="0"/>
        <v>13650402.280000001</v>
      </c>
    </row>
    <row r="14" spans="1:8" s="6" customFormat="1" ht="15.75">
      <c r="A14" s="16"/>
      <c r="B14" s="14" t="s">
        <v>15</v>
      </c>
      <c r="C14" s="27">
        <v>61700000</v>
      </c>
      <c r="D14" s="27">
        <v>0</v>
      </c>
      <c r="E14" s="27">
        <f t="shared" si="1"/>
        <v>61700000</v>
      </c>
      <c r="F14" s="51">
        <v>4989630.03</v>
      </c>
      <c r="G14" s="51">
        <v>4750086.51</v>
      </c>
      <c r="H14" s="27">
        <f t="shared" si="0"/>
        <v>56710369.97</v>
      </c>
    </row>
    <row r="15" spans="1:8" s="6" customFormat="1" ht="15.75">
      <c r="A15" s="16"/>
      <c r="B15" s="14" t="s">
        <v>16</v>
      </c>
      <c r="C15" s="27">
        <v>84905670</v>
      </c>
      <c r="D15" s="27">
        <v>0</v>
      </c>
      <c r="E15" s="27">
        <f t="shared" si="1"/>
        <v>84905670</v>
      </c>
      <c r="F15" s="51">
        <v>19908600.54</v>
      </c>
      <c r="G15" s="51">
        <v>6261079.03</v>
      </c>
      <c r="H15" s="27">
        <f t="shared" si="0"/>
        <v>64997069.46</v>
      </c>
    </row>
    <row r="16" spans="1:8" s="6" customFormat="1" ht="15.75">
      <c r="A16" s="16"/>
      <c r="B16" s="14" t="s">
        <v>17</v>
      </c>
      <c r="C16" s="27">
        <v>17000000</v>
      </c>
      <c r="D16" s="27">
        <v>0</v>
      </c>
      <c r="E16" s="27">
        <f t="shared" si="1"/>
        <v>17000000</v>
      </c>
      <c r="F16" s="51">
        <v>6703572.23</v>
      </c>
      <c r="G16" s="51">
        <v>6684427.66</v>
      </c>
      <c r="H16" s="27">
        <f t="shared" si="0"/>
        <v>10296427.77</v>
      </c>
    </row>
    <row r="17" spans="1:8" s="6" customFormat="1" ht="15.75">
      <c r="A17" s="16"/>
      <c r="B17" s="14" t="s">
        <v>18</v>
      </c>
      <c r="C17" s="27">
        <v>200000</v>
      </c>
      <c r="D17" s="27">
        <v>0</v>
      </c>
      <c r="E17" s="27">
        <f t="shared" si="1"/>
        <v>200000</v>
      </c>
      <c r="F17" s="51">
        <v>476160.94</v>
      </c>
      <c r="G17" s="51">
        <v>476160.94</v>
      </c>
      <c r="H17" s="27">
        <f t="shared" si="0"/>
        <v>-276160.94</v>
      </c>
    </row>
    <row r="18" spans="1:8" s="6" customFormat="1" ht="15.75">
      <c r="A18" s="16"/>
      <c r="B18" s="14" t="s">
        <v>19</v>
      </c>
      <c r="C18" s="27">
        <v>0</v>
      </c>
      <c r="D18" s="27">
        <v>0</v>
      </c>
      <c r="E18" s="27">
        <f t="shared" si="1"/>
        <v>0</v>
      </c>
      <c r="F18" s="27">
        <v>0</v>
      </c>
      <c r="G18" s="27">
        <v>0</v>
      </c>
      <c r="H18" s="27">
        <f t="shared" si="0"/>
        <v>0</v>
      </c>
    </row>
    <row r="19" spans="1:8" ht="15">
      <c r="A19" s="5" t="s">
        <v>4</v>
      </c>
      <c r="B19" s="13"/>
      <c r="C19" s="28">
        <f>SUM(C20:C28)</f>
        <v>55620368.09</v>
      </c>
      <c r="D19" s="28">
        <f>SUM(D20:D28)</f>
        <v>0</v>
      </c>
      <c r="E19" s="28">
        <f>C19+D19</f>
        <v>55620368.09</v>
      </c>
      <c r="F19" s="28">
        <f>SUM(F20:F28)</f>
        <v>15779163.560000002</v>
      </c>
      <c r="G19" s="28">
        <f>SUM(G20:G28)</f>
        <v>8177885.01</v>
      </c>
      <c r="H19" s="28">
        <f t="shared" si="0"/>
        <v>39841204.53</v>
      </c>
    </row>
    <row r="20" spans="1:8" s="6" customFormat="1" ht="15.75">
      <c r="A20" s="17"/>
      <c r="B20" s="31" t="s">
        <v>20</v>
      </c>
      <c r="C20" s="27">
        <v>6565582.03</v>
      </c>
      <c r="D20" s="27">
        <v>0</v>
      </c>
      <c r="E20" s="27">
        <f t="shared" si="1"/>
        <v>6565582.03</v>
      </c>
      <c r="F20" s="51">
        <v>1445599.44</v>
      </c>
      <c r="G20" s="51">
        <v>698280.08</v>
      </c>
      <c r="H20" s="27">
        <f t="shared" si="0"/>
        <v>5119982.59</v>
      </c>
    </row>
    <row r="21" spans="1:8" s="6" customFormat="1" ht="15.75">
      <c r="A21" s="17"/>
      <c r="B21" s="14" t="s">
        <v>21</v>
      </c>
      <c r="C21" s="27">
        <v>1653500</v>
      </c>
      <c r="D21" s="27">
        <v>0</v>
      </c>
      <c r="E21" s="27">
        <f t="shared" si="1"/>
        <v>1653500</v>
      </c>
      <c r="F21" s="51">
        <v>177743.12</v>
      </c>
      <c r="G21" s="51">
        <v>167124.48</v>
      </c>
      <c r="H21" s="27">
        <f t="shared" si="0"/>
        <v>1475756.88</v>
      </c>
    </row>
    <row r="22" spans="1:8" s="6" customFormat="1" ht="15.75">
      <c r="A22" s="17"/>
      <c r="B22" s="14" t="s">
        <v>22</v>
      </c>
      <c r="C22" s="27">
        <v>8000</v>
      </c>
      <c r="D22" s="27">
        <v>0</v>
      </c>
      <c r="E22" s="27">
        <f t="shared" si="1"/>
        <v>8000</v>
      </c>
      <c r="F22" s="50">
        <v>0</v>
      </c>
      <c r="G22" s="50">
        <v>0</v>
      </c>
      <c r="H22" s="27">
        <f t="shared" si="0"/>
        <v>8000</v>
      </c>
    </row>
    <row r="23" spans="1:8" s="6" customFormat="1" ht="15.75">
      <c r="A23" s="17"/>
      <c r="B23" s="14" t="s">
        <v>23</v>
      </c>
      <c r="C23" s="27">
        <v>14829361.06</v>
      </c>
      <c r="D23" s="27">
        <v>0</v>
      </c>
      <c r="E23" s="27">
        <f t="shared" si="1"/>
        <v>14829361.06</v>
      </c>
      <c r="F23" s="51">
        <v>1452806.01</v>
      </c>
      <c r="G23" s="51">
        <v>303642.76</v>
      </c>
      <c r="H23" s="27">
        <f t="shared" si="0"/>
        <v>13376555.05</v>
      </c>
    </row>
    <row r="24" spans="1:8" s="6" customFormat="1" ht="15.75">
      <c r="A24" s="17"/>
      <c r="B24" s="14" t="s">
        <v>24</v>
      </c>
      <c r="C24" s="27">
        <v>4926220</v>
      </c>
      <c r="D24" s="27">
        <v>0</v>
      </c>
      <c r="E24" s="27">
        <f t="shared" si="1"/>
        <v>4926220</v>
      </c>
      <c r="F24" s="51">
        <v>162132.46</v>
      </c>
      <c r="G24" s="51">
        <v>5650.59</v>
      </c>
      <c r="H24" s="27">
        <f t="shared" si="0"/>
        <v>4764087.54</v>
      </c>
    </row>
    <row r="25" spans="1:8" s="6" customFormat="1" ht="15.75">
      <c r="A25" s="17"/>
      <c r="B25" s="14" t="s">
        <v>25</v>
      </c>
      <c r="C25" s="27">
        <v>20945550</v>
      </c>
      <c r="D25" s="27">
        <v>0</v>
      </c>
      <c r="E25" s="27">
        <f t="shared" si="1"/>
        <v>20945550</v>
      </c>
      <c r="F25" s="51">
        <v>6010973</v>
      </c>
      <c r="G25" s="51">
        <v>4623631.65</v>
      </c>
      <c r="H25" s="27">
        <f t="shared" si="0"/>
        <v>14934577</v>
      </c>
    </row>
    <row r="26" spans="1:8" s="6" customFormat="1" ht="15.75">
      <c r="A26" s="17"/>
      <c r="B26" s="14" t="s">
        <v>26</v>
      </c>
      <c r="C26" s="27">
        <v>2231180</v>
      </c>
      <c r="D26" s="27">
        <v>0</v>
      </c>
      <c r="E26" s="27">
        <f t="shared" si="1"/>
        <v>2231180</v>
      </c>
      <c r="F26" s="51">
        <v>288355.58</v>
      </c>
      <c r="G26" s="51">
        <v>8071.8</v>
      </c>
      <c r="H26" s="27">
        <f t="shared" si="0"/>
        <v>1942824.42</v>
      </c>
    </row>
    <row r="27" spans="1:8" s="6" customFormat="1" ht="15.75">
      <c r="A27" s="17"/>
      <c r="B27" s="14" t="s">
        <v>27</v>
      </c>
      <c r="C27" s="27">
        <v>221000</v>
      </c>
      <c r="D27" s="27">
        <v>0</v>
      </c>
      <c r="E27" s="27">
        <f t="shared" si="1"/>
        <v>221000</v>
      </c>
      <c r="F27" s="51">
        <v>8643</v>
      </c>
      <c r="G27" s="51">
        <v>3971</v>
      </c>
      <c r="H27" s="27">
        <f t="shared" si="0"/>
        <v>212357</v>
      </c>
    </row>
    <row r="28" spans="1:8" s="6" customFormat="1" ht="15.75">
      <c r="A28" s="17"/>
      <c r="B28" s="14" t="s">
        <v>28</v>
      </c>
      <c r="C28" s="27">
        <v>4239975</v>
      </c>
      <c r="D28" s="27">
        <v>0</v>
      </c>
      <c r="E28" s="27">
        <f t="shared" si="1"/>
        <v>4239975</v>
      </c>
      <c r="F28" s="51">
        <v>6232910.95</v>
      </c>
      <c r="G28" s="51">
        <v>2367512.65</v>
      </c>
      <c r="H28" s="27">
        <f t="shared" si="0"/>
        <v>-1992935.9500000002</v>
      </c>
    </row>
    <row r="29" spans="1:8" ht="15">
      <c r="A29" s="5" t="s">
        <v>5</v>
      </c>
      <c r="B29" s="13"/>
      <c r="C29" s="28">
        <f>SUM(C30:C38)</f>
        <v>188526191.98</v>
      </c>
      <c r="D29" s="28">
        <f>SUM(D30:D38)</f>
        <v>0</v>
      </c>
      <c r="E29" s="28">
        <f>C29+D29</f>
        <v>188526191.98</v>
      </c>
      <c r="F29" s="28">
        <f>SUM(F30:F38)</f>
        <v>89842878.96000001</v>
      </c>
      <c r="G29" s="28">
        <f>SUM(G30:G38)</f>
        <v>67069519.94</v>
      </c>
      <c r="H29" s="28">
        <f t="shared" si="0"/>
        <v>98683313.01999998</v>
      </c>
    </row>
    <row r="30" spans="1:8" s="6" customFormat="1" ht="15.75">
      <c r="A30" s="16"/>
      <c r="B30" s="14" t="s">
        <v>29</v>
      </c>
      <c r="C30" s="27">
        <v>47826800</v>
      </c>
      <c r="D30" s="27">
        <v>0</v>
      </c>
      <c r="E30" s="27">
        <f t="shared" si="1"/>
        <v>47826800</v>
      </c>
      <c r="F30" s="51">
        <v>10428178.14</v>
      </c>
      <c r="G30" s="51">
        <v>10266845.89</v>
      </c>
      <c r="H30" s="27">
        <f t="shared" si="0"/>
        <v>37398621.86</v>
      </c>
    </row>
    <row r="31" spans="1:8" s="6" customFormat="1" ht="15.75">
      <c r="A31" s="16"/>
      <c r="B31" s="14" t="s">
        <v>30</v>
      </c>
      <c r="C31" s="27">
        <v>26660356</v>
      </c>
      <c r="D31" s="27">
        <v>0</v>
      </c>
      <c r="E31" s="27">
        <f t="shared" si="1"/>
        <v>26660356</v>
      </c>
      <c r="F31" s="51">
        <v>14687551.7</v>
      </c>
      <c r="G31" s="51">
        <v>2853675.91</v>
      </c>
      <c r="H31" s="27">
        <f t="shared" si="0"/>
        <v>11972804.3</v>
      </c>
    </row>
    <row r="32" spans="1:8" s="6" customFormat="1" ht="15.75">
      <c r="A32" s="16"/>
      <c r="B32" s="14" t="s">
        <v>31</v>
      </c>
      <c r="C32" s="27">
        <v>13570090</v>
      </c>
      <c r="D32" s="27">
        <v>0</v>
      </c>
      <c r="E32" s="27">
        <f t="shared" si="1"/>
        <v>13570090</v>
      </c>
      <c r="F32" s="51">
        <v>4628136.81</v>
      </c>
      <c r="G32" s="51">
        <v>2908212.4</v>
      </c>
      <c r="H32" s="27">
        <f t="shared" si="0"/>
        <v>8941953.190000001</v>
      </c>
    </row>
    <row r="33" spans="1:8" s="6" customFormat="1" ht="15.75">
      <c r="A33" s="16"/>
      <c r="B33" s="14" t="s">
        <v>32</v>
      </c>
      <c r="C33" s="27">
        <v>7317000</v>
      </c>
      <c r="D33" s="27">
        <v>0</v>
      </c>
      <c r="E33" s="27">
        <f t="shared" si="1"/>
        <v>7317000</v>
      </c>
      <c r="F33" s="51">
        <v>13179747.64</v>
      </c>
      <c r="G33" s="51">
        <v>13006157.26</v>
      </c>
      <c r="H33" s="27">
        <f t="shared" si="0"/>
        <v>-5862747.640000001</v>
      </c>
    </row>
    <row r="34" spans="1:8" s="6" customFormat="1" ht="15.75">
      <c r="A34" s="16"/>
      <c r="B34" s="14" t="s">
        <v>33</v>
      </c>
      <c r="C34" s="27">
        <v>37441500</v>
      </c>
      <c r="D34" s="27">
        <v>0</v>
      </c>
      <c r="E34" s="27">
        <f t="shared" si="1"/>
        <v>37441500</v>
      </c>
      <c r="F34" s="51">
        <v>798060.31</v>
      </c>
      <c r="G34" s="51">
        <v>488758.34</v>
      </c>
      <c r="H34" s="27">
        <f t="shared" si="0"/>
        <v>36643439.69</v>
      </c>
    </row>
    <row r="35" spans="1:8" s="6" customFormat="1" ht="15.75">
      <c r="A35" s="16"/>
      <c r="B35" s="14" t="s">
        <v>34</v>
      </c>
      <c r="C35" s="27">
        <v>10306904</v>
      </c>
      <c r="D35" s="27">
        <v>0</v>
      </c>
      <c r="E35" s="27">
        <f t="shared" si="1"/>
        <v>10306904</v>
      </c>
      <c r="F35" s="51">
        <v>2528619.35</v>
      </c>
      <c r="G35" s="51">
        <v>2132035.43</v>
      </c>
      <c r="H35" s="27">
        <f t="shared" si="0"/>
        <v>7778284.65</v>
      </c>
    </row>
    <row r="36" spans="1:8" s="6" customFormat="1" ht="15.75">
      <c r="A36" s="16"/>
      <c r="B36" s="14" t="s">
        <v>35</v>
      </c>
      <c r="C36" s="27">
        <v>2787842</v>
      </c>
      <c r="D36" s="27">
        <v>0</v>
      </c>
      <c r="E36" s="27">
        <f t="shared" si="1"/>
        <v>2787842</v>
      </c>
      <c r="F36" s="51">
        <v>263228.71</v>
      </c>
      <c r="G36" s="51">
        <v>242896.41</v>
      </c>
      <c r="H36" s="27">
        <f t="shared" si="0"/>
        <v>2524613.29</v>
      </c>
    </row>
    <row r="37" spans="1:8" s="6" customFormat="1" ht="15.75">
      <c r="A37" s="16"/>
      <c r="B37" s="14" t="s">
        <v>36</v>
      </c>
      <c r="C37" s="27">
        <v>6449699.98</v>
      </c>
      <c r="D37" s="27">
        <v>0</v>
      </c>
      <c r="E37" s="27">
        <f t="shared" si="1"/>
        <v>6449699.98</v>
      </c>
      <c r="F37" s="51">
        <v>789262.17</v>
      </c>
      <c r="G37" s="51">
        <v>456836.95</v>
      </c>
      <c r="H37" s="27">
        <f t="shared" si="0"/>
        <v>5660437.8100000005</v>
      </c>
    </row>
    <row r="38" spans="1:8" s="6" customFormat="1" ht="15.75">
      <c r="A38" s="16"/>
      <c r="B38" s="14" t="s">
        <v>37</v>
      </c>
      <c r="C38" s="27">
        <v>36166000</v>
      </c>
      <c r="D38" s="27">
        <v>0</v>
      </c>
      <c r="E38" s="27">
        <f t="shared" si="1"/>
        <v>36166000</v>
      </c>
      <c r="F38" s="51">
        <v>42540094.13</v>
      </c>
      <c r="G38" s="51">
        <v>34714101.35</v>
      </c>
      <c r="H38" s="27">
        <f t="shared" si="0"/>
        <v>-6374094.130000003</v>
      </c>
    </row>
    <row r="39" spans="1:8" ht="15">
      <c r="A39" s="5" t="s">
        <v>6</v>
      </c>
      <c r="B39" s="13"/>
      <c r="C39" s="28">
        <f>SUM(C40:C48)</f>
        <v>217557571</v>
      </c>
      <c r="D39" s="28">
        <f>SUM(D40:D48)</f>
        <v>0</v>
      </c>
      <c r="E39" s="28">
        <f>C39+D39</f>
        <v>217557571</v>
      </c>
      <c r="F39" s="28">
        <f>SUM(F40:F48)</f>
        <v>50967371.099999994</v>
      </c>
      <c r="G39" s="28">
        <f>SUM(G40:G48)</f>
        <v>35995709.24</v>
      </c>
      <c r="H39" s="28">
        <f t="shared" si="0"/>
        <v>166590199.9</v>
      </c>
    </row>
    <row r="40" spans="1:8" s="6" customFormat="1" ht="15.75">
      <c r="A40" s="16"/>
      <c r="B40" s="14" t="s">
        <v>38</v>
      </c>
      <c r="C40" s="27">
        <v>0</v>
      </c>
      <c r="D40" s="27">
        <v>0</v>
      </c>
      <c r="E40" s="27">
        <f t="shared" si="1"/>
        <v>0</v>
      </c>
      <c r="F40" s="51">
        <v>19567641.43</v>
      </c>
      <c r="G40" s="51">
        <v>19567641.43</v>
      </c>
      <c r="H40" s="27">
        <f t="shared" si="0"/>
        <v>-19567641.43</v>
      </c>
    </row>
    <row r="41" spans="1:8" s="6" customFormat="1" ht="15.75">
      <c r="A41" s="16"/>
      <c r="B41" s="14" t="s">
        <v>39</v>
      </c>
      <c r="C41" s="27">
        <v>90926000</v>
      </c>
      <c r="D41" s="27">
        <v>0</v>
      </c>
      <c r="E41" s="27">
        <f t="shared" si="1"/>
        <v>90926000</v>
      </c>
      <c r="F41" s="51">
        <v>16404333.34</v>
      </c>
      <c r="G41" s="51">
        <v>3750000</v>
      </c>
      <c r="H41" s="27">
        <f t="shared" si="0"/>
        <v>74521666.66</v>
      </c>
    </row>
    <row r="42" spans="1:8" s="6" customFormat="1" ht="15.75">
      <c r="A42" s="16"/>
      <c r="B42" s="14" t="s">
        <v>40</v>
      </c>
      <c r="C42" s="27">
        <v>0</v>
      </c>
      <c r="D42" s="27">
        <v>0</v>
      </c>
      <c r="E42" s="27">
        <f t="shared" si="1"/>
        <v>0</v>
      </c>
      <c r="F42" s="27"/>
      <c r="G42" s="27"/>
      <c r="H42" s="27">
        <f t="shared" si="0"/>
        <v>0</v>
      </c>
    </row>
    <row r="43" spans="1:8" s="6" customFormat="1" ht="15.75">
      <c r="A43" s="16"/>
      <c r="B43" s="14" t="s">
        <v>41</v>
      </c>
      <c r="C43" s="27">
        <v>38117571</v>
      </c>
      <c r="D43" s="27">
        <v>0</v>
      </c>
      <c r="E43" s="27">
        <f t="shared" si="1"/>
        <v>38117571</v>
      </c>
      <c r="F43" s="51">
        <v>2041110.65</v>
      </c>
      <c r="G43" s="51">
        <v>1040935.57</v>
      </c>
      <c r="H43" s="27">
        <f t="shared" si="0"/>
        <v>36076460.35</v>
      </c>
    </row>
    <row r="44" spans="1:8" s="6" customFormat="1" ht="15.75">
      <c r="A44" s="16"/>
      <c r="B44" s="14" t="s">
        <v>42</v>
      </c>
      <c r="C44" s="27">
        <v>38514000</v>
      </c>
      <c r="D44" s="27">
        <v>0</v>
      </c>
      <c r="E44" s="27">
        <f t="shared" si="1"/>
        <v>38514000</v>
      </c>
      <c r="F44" s="51">
        <v>12954285.68</v>
      </c>
      <c r="G44" s="51">
        <v>11637132.24</v>
      </c>
      <c r="H44" s="27">
        <f t="shared" si="0"/>
        <v>25559714.32</v>
      </c>
    </row>
    <row r="45" spans="1:8" s="6" customFormat="1" ht="15.75">
      <c r="A45" s="16"/>
      <c r="B45" s="14" t="s">
        <v>43</v>
      </c>
      <c r="C45" s="27">
        <v>50000000</v>
      </c>
      <c r="D45" s="27">
        <v>0</v>
      </c>
      <c r="E45" s="27">
        <f t="shared" si="1"/>
        <v>50000000</v>
      </c>
      <c r="F45" s="27">
        <v>0</v>
      </c>
      <c r="G45" s="27">
        <v>0</v>
      </c>
      <c r="H45" s="27">
        <f t="shared" si="0"/>
        <v>50000000</v>
      </c>
    </row>
    <row r="46" spans="1:8" s="6" customFormat="1" ht="15.75">
      <c r="A46" s="16"/>
      <c r="B46" s="14" t="s">
        <v>44</v>
      </c>
      <c r="C46" s="27">
        <v>0</v>
      </c>
      <c r="D46" s="27">
        <v>0</v>
      </c>
      <c r="E46" s="27">
        <f t="shared" si="1"/>
        <v>0</v>
      </c>
      <c r="F46" s="27">
        <v>0</v>
      </c>
      <c r="G46" s="27">
        <v>0</v>
      </c>
      <c r="H46" s="27">
        <f t="shared" si="0"/>
        <v>0</v>
      </c>
    </row>
    <row r="47" spans="1:8" s="6" customFormat="1" ht="15.75">
      <c r="A47" s="16"/>
      <c r="B47" s="14" t="s">
        <v>45</v>
      </c>
      <c r="C47" s="27">
        <v>0</v>
      </c>
      <c r="D47" s="27">
        <v>0</v>
      </c>
      <c r="E47" s="27">
        <f t="shared" si="1"/>
        <v>0</v>
      </c>
      <c r="F47" s="27">
        <v>0</v>
      </c>
      <c r="G47" s="27">
        <v>0</v>
      </c>
      <c r="H47" s="27">
        <f t="shared" si="0"/>
        <v>0</v>
      </c>
    </row>
    <row r="48" spans="1:8" s="6" customFormat="1" ht="15.75">
      <c r="A48" s="16"/>
      <c r="B48" s="14" t="s">
        <v>83</v>
      </c>
      <c r="C48" s="27">
        <v>0</v>
      </c>
      <c r="D48" s="27">
        <v>0</v>
      </c>
      <c r="E48" s="27">
        <f t="shared" si="1"/>
        <v>0</v>
      </c>
      <c r="F48" s="27">
        <v>0</v>
      </c>
      <c r="G48" s="27">
        <v>0</v>
      </c>
      <c r="H48" s="27">
        <f t="shared" si="0"/>
        <v>0</v>
      </c>
    </row>
    <row r="49" spans="1:8" ht="15">
      <c r="A49" s="5" t="s">
        <v>7</v>
      </c>
      <c r="B49" s="13"/>
      <c r="C49" s="28">
        <f>SUM(C50:C58)</f>
        <v>22739204</v>
      </c>
      <c r="D49" s="28">
        <f>SUM(D50:D58)</f>
        <v>0</v>
      </c>
      <c r="E49" s="28">
        <f>C49+D49</f>
        <v>22739204</v>
      </c>
      <c r="F49" s="28">
        <f>SUM(F50:F58)</f>
        <v>3969407.8</v>
      </c>
      <c r="G49" s="28">
        <f>SUM(G50:G58)</f>
        <v>1538872.59</v>
      </c>
      <c r="H49" s="28">
        <f t="shared" si="0"/>
        <v>18769796.2</v>
      </c>
    </row>
    <row r="50" spans="1:8" s="6" customFormat="1" ht="15.75">
      <c r="A50" s="16"/>
      <c r="B50" s="14" t="s">
        <v>46</v>
      </c>
      <c r="C50" s="27">
        <v>1986899</v>
      </c>
      <c r="D50" s="27">
        <v>0</v>
      </c>
      <c r="E50" s="27">
        <f t="shared" si="1"/>
        <v>1986899</v>
      </c>
      <c r="F50" s="27">
        <v>2367019.58</v>
      </c>
      <c r="G50" s="27">
        <v>781375.35</v>
      </c>
      <c r="H50" s="27">
        <f t="shared" si="0"/>
        <v>-380120.5800000001</v>
      </c>
    </row>
    <row r="51" spans="1:8" s="6" customFormat="1" ht="15.75">
      <c r="A51" s="16"/>
      <c r="B51" s="14" t="s">
        <v>47</v>
      </c>
      <c r="C51" s="27">
        <v>181600</v>
      </c>
      <c r="D51" s="27">
        <v>0</v>
      </c>
      <c r="E51" s="27">
        <f t="shared" si="1"/>
        <v>181600</v>
      </c>
      <c r="F51" s="27">
        <v>13108</v>
      </c>
      <c r="G51" s="27">
        <v>13108</v>
      </c>
      <c r="H51" s="27">
        <f t="shared" si="0"/>
        <v>168492</v>
      </c>
    </row>
    <row r="52" spans="1:8" s="6" customFormat="1" ht="15.75">
      <c r="A52" s="16"/>
      <c r="B52" s="14" t="s">
        <v>48</v>
      </c>
      <c r="C52" s="27">
        <v>20000</v>
      </c>
      <c r="D52" s="27">
        <v>0</v>
      </c>
      <c r="E52" s="27">
        <f t="shared" si="1"/>
        <v>20000</v>
      </c>
      <c r="F52" s="27">
        <v>0</v>
      </c>
      <c r="G52" s="27">
        <v>0</v>
      </c>
      <c r="H52" s="27">
        <f t="shared" si="0"/>
        <v>20000</v>
      </c>
    </row>
    <row r="53" spans="1:8" s="6" customFormat="1" ht="15.75">
      <c r="A53" s="16"/>
      <c r="B53" s="14" t="s">
        <v>49</v>
      </c>
      <c r="C53" s="27">
        <v>12394596</v>
      </c>
      <c r="D53" s="27">
        <v>0</v>
      </c>
      <c r="E53" s="27">
        <f t="shared" si="1"/>
        <v>12394596</v>
      </c>
      <c r="F53" s="27">
        <v>371600</v>
      </c>
      <c r="G53" s="27">
        <v>371600</v>
      </c>
      <c r="H53" s="27">
        <f t="shared" si="0"/>
        <v>12022996</v>
      </c>
    </row>
    <row r="54" spans="1:8" s="6" customFormat="1" ht="15.75">
      <c r="A54" s="16"/>
      <c r="B54" s="14" t="s">
        <v>50</v>
      </c>
      <c r="C54" s="27">
        <v>0</v>
      </c>
      <c r="D54" s="27"/>
      <c r="E54" s="27">
        <f t="shared" si="1"/>
        <v>0</v>
      </c>
      <c r="F54" s="27"/>
      <c r="G54" s="27"/>
      <c r="H54" s="27">
        <f t="shared" si="0"/>
        <v>0</v>
      </c>
    </row>
    <row r="55" spans="1:8" s="6" customFormat="1" ht="15.75">
      <c r="A55" s="16"/>
      <c r="B55" s="14" t="s">
        <v>51</v>
      </c>
      <c r="C55" s="27">
        <v>7556109</v>
      </c>
      <c r="D55" s="27">
        <v>0</v>
      </c>
      <c r="E55" s="27">
        <f t="shared" si="1"/>
        <v>7556109</v>
      </c>
      <c r="F55" s="27">
        <v>1150284.22</v>
      </c>
      <c r="G55" s="27">
        <v>372789.24</v>
      </c>
      <c r="H55" s="27">
        <f t="shared" si="0"/>
        <v>6405824.78</v>
      </c>
    </row>
    <row r="56" spans="1:8" s="6" customFormat="1" ht="15.75">
      <c r="A56" s="16"/>
      <c r="B56" s="14" t="s">
        <v>52</v>
      </c>
      <c r="C56" s="27">
        <v>0</v>
      </c>
      <c r="D56" s="27">
        <v>0</v>
      </c>
      <c r="E56" s="27">
        <f t="shared" si="1"/>
        <v>0</v>
      </c>
      <c r="F56" s="27"/>
      <c r="G56" s="27"/>
      <c r="H56" s="27">
        <f t="shared" si="0"/>
        <v>0</v>
      </c>
    </row>
    <row r="57" spans="1:8" s="6" customFormat="1" ht="15.75">
      <c r="A57" s="16"/>
      <c r="B57" s="14" t="s">
        <v>53</v>
      </c>
      <c r="C57" s="27">
        <v>0</v>
      </c>
      <c r="D57" s="27">
        <v>0</v>
      </c>
      <c r="E57" s="27">
        <f t="shared" si="1"/>
        <v>0</v>
      </c>
      <c r="F57" s="27"/>
      <c r="G57" s="27"/>
      <c r="H57" s="27">
        <f t="shared" si="0"/>
        <v>0</v>
      </c>
    </row>
    <row r="58" spans="1:8" s="6" customFormat="1" ht="15.75">
      <c r="A58" s="16"/>
      <c r="B58" s="14" t="s">
        <v>54</v>
      </c>
      <c r="C58" s="27">
        <v>600000</v>
      </c>
      <c r="D58" s="27">
        <v>0</v>
      </c>
      <c r="E58" s="27">
        <f t="shared" si="1"/>
        <v>600000</v>
      </c>
      <c r="F58" s="27">
        <v>67396</v>
      </c>
      <c r="G58" s="27">
        <v>0</v>
      </c>
      <c r="H58" s="27">
        <f t="shared" si="0"/>
        <v>532604</v>
      </c>
    </row>
    <row r="59" spans="1:8" ht="15">
      <c r="A59" s="5" t="s">
        <v>8</v>
      </c>
      <c r="B59" s="13"/>
      <c r="C59" s="28">
        <f>SUM(C60:C62)</f>
        <v>81540000</v>
      </c>
      <c r="D59" s="28">
        <f>SUM(D60:D62)</f>
        <v>0</v>
      </c>
      <c r="E59" s="28">
        <f>C59+D59</f>
        <v>81540000</v>
      </c>
      <c r="F59" s="28">
        <f>SUM(F60:F62)</f>
        <v>318675.65</v>
      </c>
      <c r="G59" s="28">
        <f>SUM(G60:G62)</f>
        <v>0</v>
      </c>
      <c r="H59" s="28">
        <f t="shared" si="0"/>
        <v>81221324.35</v>
      </c>
    </row>
    <row r="60" spans="1:8" s="6" customFormat="1" ht="15.75">
      <c r="A60" s="16"/>
      <c r="B60" s="14" t="s">
        <v>55</v>
      </c>
      <c r="C60" s="27">
        <v>80540000</v>
      </c>
      <c r="D60" s="27">
        <v>0</v>
      </c>
      <c r="E60" s="27"/>
      <c r="F60" s="27">
        <v>318675.65</v>
      </c>
      <c r="G60" s="27">
        <v>0</v>
      </c>
      <c r="H60" s="27">
        <f t="shared" si="0"/>
        <v>-318675.65</v>
      </c>
    </row>
    <row r="61" spans="1:8" s="6" customFormat="1" ht="15.75">
      <c r="A61" s="16"/>
      <c r="B61" s="14" t="s">
        <v>56</v>
      </c>
      <c r="C61" s="27">
        <v>1000000</v>
      </c>
      <c r="D61" s="27">
        <v>0</v>
      </c>
      <c r="E61" s="27"/>
      <c r="F61" s="27">
        <v>0</v>
      </c>
      <c r="G61" s="27">
        <v>0</v>
      </c>
      <c r="H61" s="27">
        <f t="shared" si="0"/>
        <v>0</v>
      </c>
    </row>
    <row r="62" spans="1:8" s="6" customFormat="1" ht="15.75">
      <c r="A62" s="16"/>
      <c r="B62" s="14" t="s">
        <v>57</v>
      </c>
      <c r="C62" s="27">
        <v>0</v>
      </c>
      <c r="D62" s="27">
        <v>0</v>
      </c>
      <c r="E62" s="27">
        <f aca="true" t="shared" si="2" ref="E62:E74">C62+D62</f>
        <v>0</v>
      </c>
      <c r="F62" s="27">
        <v>0</v>
      </c>
      <c r="G62" s="27">
        <v>0</v>
      </c>
      <c r="H62" s="27">
        <f t="shared" si="0"/>
        <v>0</v>
      </c>
    </row>
    <row r="63" spans="1:8" ht="15.75">
      <c r="A63" s="5" t="s">
        <v>9</v>
      </c>
      <c r="B63" s="13"/>
      <c r="C63" s="27">
        <f>SUM(C64:C70)</f>
        <v>0</v>
      </c>
      <c r="D63" s="27">
        <f>SUM(D64:D70)</f>
        <v>0</v>
      </c>
      <c r="E63" s="27">
        <f t="shared" si="2"/>
        <v>0</v>
      </c>
      <c r="F63" s="27">
        <f>SUM(F64:F70)</f>
        <v>0</v>
      </c>
      <c r="G63" s="27">
        <f>SUM(G64:G70)</f>
        <v>0</v>
      </c>
      <c r="H63" s="27">
        <f t="shared" si="0"/>
        <v>0</v>
      </c>
    </row>
    <row r="64" spans="1:8" s="6" customFormat="1" ht="15.75">
      <c r="A64" s="16"/>
      <c r="B64" s="14" t="s">
        <v>58</v>
      </c>
      <c r="C64" s="27">
        <v>0</v>
      </c>
      <c r="D64" s="27">
        <v>0</v>
      </c>
      <c r="E64" s="27">
        <f t="shared" si="2"/>
        <v>0</v>
      </c>
      <c r="F64" s="27">
        <v>0</v>
      </c>
      <c r="G64" s="27">
        <v>0</v>
      </c>
      <c r="H64" s="27">
        <f t="shared" si="0"/>
        <v>0</v>
      </c>
    </row>
    <row r="65" spans="1:8" s="6" customFormat="1" ht="15.75">
      <c r="A65" s="16"/>
      <c r="B65" s="14" t="s">
        <v>59</v>
      </c>
      <c r="C65" s="27">
        <v>0</v>
      </c>
      <c r="D65" s="27">
        <v>0</v>
      </c>
      <c r="E65" s="27">
        <f t="shared" si="2"/>
        <v>0</v>
      </c>
      <c r="F65" s="27">
        <v>0</v>
      </c>
      <c r="G65" s="27">
        <v>0</v>
      </c>
      <c r="H65" s="27">
        <f t="shared" si="0"/>
        <v>0</v>
      </c>
    </row>
    <row r="66" spans="1:8" s="6" customFormat="1" ht="15.75">
      <c r="A66" s="16"/>
      <c r="B66" s="14" t="s">
        <v>60</v>
      </c>
      <c r="C66" s="27">
        <v>0</v>
      </c>
      <c r="D66" s="27">
        <v>0</v>
      </c>
      <c r="E66" s="27">
        <f t="shared" si="2"/>
        <v>0</v>
      </c>
      <c r="F66" s="27">
        <v>0</v>
      </c>
      <c r="G66" s="27">
        <v>0</v>
      </c>
      <c r="H66" s="27">
        <f t="shared" si="0"/>
        <v>0</v>
      </c>
    </row>
    <row r="67" spans="1:8" s="6" customFormat="1" ht="15.75">
      <c r="A67" s="16"/>
      <c r="B67" s="14" t="s">
        <v>61</v>
      </c>
      <c r="C67" s="27">
        <v>0</v>
      </c>
      <c r="D67" s="27">
        <v>0</v>
      </c>
      <c r="E67" s="27">
        <f t="shared" si="2"/>
        <v>0</v>
      </c>
      <c r="F67" s="27">
        <v>0</v>
      </c>
      <c r="G67" s="27">
        <v>0</v>
      </c>
      <c r="H67" s="27">
        <f t="shared" si="0"/>
        <v>0</v>
      </c>
    </row>
    <row r="68" spans="1:8" s="6" customFormat="1" ht="15.75">
      <c r="A68" s="16"/>
      <c r="B68" s="14" t="s">
        <v>62</v>
      </c>
      <c r="C68" s="27">
        <v>0</v>
      </c>
      <c r="D68" s="27">
        <v>0</v>
      </c>
      <c r="E68" s="27">
        <f t="shared" si="2"/>
        <v>0</v>
      </c>
      <c r="F68" s="27">
        <v>0</v>
      </c>
      <c r="G68" s="27">
        <v>0</v>
      </c>
      <c r="H68" s="27">
        <f t="shared" si="0"/>
        <v>0</v>
      </c>
    </row>
    <row r="69" spans="1:8" s="6" customFormat="1" ht="15.75">
      <c r="A69" s="16"/>
      <c r="B69" s="14" t="s">
        <v>63</v>
      </c>
      <c r="C69" s="27">
        <v>0</v>
      </c>
      <c r="D69" s="27">
        <v>0</v>
      </c>
      <c r="E69" s="27">
        <f t="shared" si="2"/>
        <v>0</v>
      </c>
      <c r="F69" s="27">
        <v>0</v>
      </c>
      <c r="G69" s="27">
        <v>0</v>
      </c>
      <c r="H69" s="27">
        <f t="shared" si="0"/>
        <v>0</v>
      </c>
    </row>
    <row r="70" spans="1:8" s="6" customFormat="1" ht="15.75">
      <c r="A70" s="16"/>
      <c r="B70" s="14" t="s">
        <v>64</v>
      </c>
      <c r="C70" s="27">
        <v>0</v>
      </c>
      <c r="D70" s="27">
        <v>0</v>
      </c>
      <c r="E70" s="27">
        <f t="shared" si="2"/>
        <v>0</v>
      </c>
      <c r="F70" s="27">
        <v>0</v>
      </c>
      <c r="G70" s="27">
        <v>0</v>
      </c>
      <c r="H70" s="27">
        <f t="shared" si="0"/>
        <v>0</v>
      </c>
    </row>
    <row r="71" spans="1:8" ht="15.75">
      <c r="A71" s="5" t="s">
        <v>10</v>
      </c>
      <c r="B71" s="13"/>
      <c r="C71" s="28">
        <f>SUM(C72:C74)</f>
        <v>100000000</v>
      </c>
      <c r="D71" s="28">
        <f>SUM(D72:D74)</f>
        <v>0</v>
      </c>
      <c r="E71" s="29">
        <f t="shared" si="2"/>
        <v>100000000</v>
      </c>
      <c r="F71" s="28">
        <f>SUM(F72:F74)</f>
        <v>991037.5</v>
      </c>
      <c r="G71" s="28">
        <f>SUM(G72:G74)</f>
        <v>991037.5</v>
      </c>
      <c r="H71" s="29">
        <f t="shared" si="0"/>
        <v>99008962.5</v>
      </c>
    </row>
    <row r="72" spans="1:8" ht="15.75">
      <c r="A72" s="5"/>
      <c r="B72" s="14" t="s">
        <v>73</v>
      </c>
      <c r="C72" s="27">
        <v>0</v>
      </c>
      <c r="D72" s="27">
        <v>0</v>
      </c>
      <c r="E72" s="27">
        <f t="shared" si="2"/>
        <v>0</v>
      </c>
      <c r="F72" s="27">
        <v>0</v>
      </c>
      <c r="G72" s="27">
        <v>0</v>
      </c>
      <c r="H72" s="27">
        <f t="shared" si="0"/>
        <v>0</v>
      </c>
    </row>
    <row r="73" spans="1:8" ht="15.75">
      <c r="A73" s="5"/>
      <c r="B73" s="14" t="s">
        <v>74</v>
      </c>
      <c r="C73" s="27">
        <v>0</v>
      </c>
      <c r="D73" s="27">
        <v>0</v>
      </c>
      <c r="E73" s="27">
        <f t="shared" si="2"/>
        <v>0</v>
      </c>
      <c r="F73" s="27">
        <v>0</v>
      </c>
      <c r="G73" s="27">
        <v>0</v>
      </c>
      <c r="H73" s="27">
        <f t="shared" si="0"/>
        <v>0</v>
      </c>
    </row>
    <row r="74" spans="1:8" ht="15.75">
      <c r="A74" s="5"/>
      <c r="B74" s="14" t="s">
        <v>75</v>
      </c>
      <c r="C74" s="27">
        <v>100000000</v>
      </c>
      <c r="D74" s="27">
        <v>0</v>
      </c>
      <c r="E74" s="27">
        <f t="shared" si="2"/>
        <v>100000000</v>
      </c>
      <c r="F74" s="27">
        <v>991037.5</v>
      </c>
      <c r="G74" s="27">
        <v>991037.5</v>
      </c>
      <c r="H74" s="27">
        <f t="shared" si="0"/>
        <v>99008962.5</v>
      </c>
    </row>
    <row r="75" spans="1:8" ht="15">
      <c r="A75" s="5" t="s">
        <v>11</v>
      </c>
      <c r="B75" s="13"/>
      <c r="C75" s="28">
        <f>SUM(C76:C81)</f>
        <v>62396408</v>
      </c>
      <c r="D75" s="28">
        <f>SUM(D76:D81)</f>
        <v>0</v>
      </c>
      <c r="E75" s="28">
        <f aca="true" t="shared" si="3" ref="E75:E83">C75+D75</f>
        <v>62396408</v>
      </c>
      <c r="F75" s="28">
        <f>SUM(F76:F81)</f>
        <v>307789734.15</v>
      </c>
      <c r="G75" s="28">
        <f>SUM(G76:G81)</f>
        <v>43118124.95</v>
      </c>
      <c r="H75" s="28">
        <f t="shared" si="0"/>
        <v>-245393326.14999998</v>
      </c>
    </row>
    <row r="76" spans="1:8" s="6" customFormat="1" ht="15.75">
      <c r="A76" s="16"/>
      <c r="B76" s="14" t="s">
        <v>65</v>
      </c>
      <c r="C76" s="27">
        <v>0</v>
      </c>
      <c r="D76" s="27">
        <v>0</v>
      </c>
      <c r="E76" s="27">
        <f t="shared" si="3"/>
        <v>0</v>
      </c>
      <c r="F76" s="27">
        <v>12039254.57</v>
      </c>
      <c r="G76" s="27">
        <v>12039254.57</v>
      </c>
      <c r="H76" s="27">
        <f aca="true" t="shared" si="4" ref="H76:H81">E76-F76</f>
        <v>-12039254.57</v>
      </c>
    </row>
    <row r="77" spans="1:8" s="6" customFormat="1" ht="15.75">
      <c r="A77" s="16"/>
      <c r="B77" s="14" t="s">
        <v>66</v>
      </c>
      <c r="C77" s="27">
        <v>0</v>
      </c>
      <c r="D77" s="27">
        <v>0</v>
      </c>
      <c r="E77" s="27">
        <f t="shared" si="3"/>
        <v>0</v>
      </c>
      <c r="F77" s="27">
        <v>4440741.18</v>
      </c>
      <c r="G77" s="27">
        <v>4440741.18</v>
      </c>
      <c r="H77" s="27">
        <f t="shared" si="4"/>
        <v>-4440741.18</v>
      </c>
    </row>
    <row r="78" spans="1:8" s="6" customFormat="1" ht="15.75">
      <c r="A78" s="16"/>
      <c r="B78" s="14" t="s">
        <v>67</v>
      </c>
      <c r="C78" s="27"/>
      <c r="D78" s="27">
        <v>0</v>
      </c>
      <c r="E78" s="27">
        <f t="shared" si="3"/>
        <v>0</v>
      </c>
      <c r="F78" s="27">
        <v>0</v>
      </c>
      <c r="G78" s="27">
        <v>0</v>
      </c>
      <c r="H78" s="27">
        <f t="shared" si="4"/>
        <v>0</v>
      </c>
    </row>
    <row r="79" spans="1:8" s="6" customFormat="1" ht="15.75">
      <c r="A79" s="16"/>
      <c r="B79" s="14" t="s">
        <v>68</v>
      </c>
      <c r="C79" s="27"/>
      <c r="D79" s="27">
        <v>0</v>
      </c>
      <c r="E79" s="27">
        <f t="shared" si="3"/>
        <v>0</v>
      </c>
      <c r="F79" s="27">
        <v>0</v>
      </c>
      <c r="G79" s="27">
        <v>0</v>
      </c>
      <c r="H79" s="27">
        <f t="shared" si="4"/>
        <v>0</v>
      </c>
    </row>
    <row r="80" spans="1:8" s="6" customFormat="1" ht="15.75">
      <c r="A80" s="16"/>
      <c r="B80" s="14" t="s">
        <v>69</v>
      </c>
      <c r="C80" s="27"/>
      <c r="D80" s="27">
        <v>0</v>
      </c>
      <c r="E80" s="27">
        <f t="shared" si="3"/>
        <v>0</v>
      </c>
      <c r="F80" s="27">
        <v>0</v>
      </c>
      <c r="G80" s="27">
        <v>0</v>
      </c>
      <c r="H80" s="27">
        <f t="shared" si="4"/>
        <v>0</v>
      </c>
    </row>
    <row r="81" spans="1:8" s="6" customFormat="1" ht="15.75">
      <c r="A81" s="18"/>
      <c r="B81" s="19" t="s">
        <v>70</v>
      </c>
      <c r="C81" s="30">
        <v>62396408</v>
      </c>
      <c r="D81" s="30">
        <v>0</v>
      </c>
      <c r="E81" s="30">
        <f t="shared" si="3"/>
        <v>62396408</v>
      </c>
      <c r="F81" s="30">
        <v>291309738.4</v>
      </c>
      <c r="G81" s="30">
        <v>26638129.2</v>
      </c>
      <c r="H81" s="30">
        <f t="shared" si="4"/>
        <v>-228913330.39999998</v>
      </c>
    </row>
    <row r="82" spans="3:8" ht="7.5" customHeight="1">
      <c r="C82" s="11"/>
      <c r="D82" s="11"/>
      <c r="E82" s="11"/>
      <c r="F82" s="11"/>
      <c r="G82" s="11"/>
      <c r="H82" s="11"/>
    </row>
    <row r="83" spans="1:8" ht="15">
      <c r="A83" s="36" t="s">
        <v>71</v>
      </c>
      <c r="B83" s="37"/>
      <c r="C83" s="12">
        <f>C11+C19+C29+C39+C49+C59+C63+C71+C75</f>
        <v>1291699743.0700002</v>
      </c>
      <c r="D83" s="12">
        <f>D11+D19+D29+D39+D49+D59+D63+D71+D75</f>
        <v>0</v>
      </c>
      <c r="E83" s="12">
        <f>E11+E19+E29+E39+E49+E59+E63+E71+E75</f>
        <v>1291699743.0700002</v>
      </c>
      <c r="F83" s="12">
        <f>F11+F19+F29+F39+F49+F59+F63+F71+F75</f>
        <v>596590432.8399999</v>
      </c>
      <c r="G83" s="12">
        <f>G11+G19+G29+G39+G49+G59+G63+G71+G75</f>
        <v>269837475.95000005</v>
      </c>
      <c r="H83" s="12">
        <f>E83-F83</f>
        <v>695109310.2300003</v>
      </c>
    </row>
    <row r="84" ht="15"/>
    <row r="85" spans="2:7" ht="15">
      <c r="B85" s="32" t="s">
        <v>84</v>
      </c>
      <c r="C85" s="32"/>
      <c r="D85" s="32"/>
      <c r="E85" s="32"/>
      <c r="F85" s="32"/>
      <c r="G85" s="32"/>
    </row>
    <row r="86" ht="15"/>
    <row r="87" ht="15"/>
    <row r="88" ht="15" hidden="1"/>
    <row r="89" ht="15" hidden="1"/>
    <row r="90" ht="15" hidden="1"/>
  </sheetData>
  <sheetProtection/>
  <mergeCells count="9">
    <mergeCell ref="B85:G85"/>
    <mergeCell ref="A2:H2"/>
    <mergeCell ref="A1:H1"/>
    <mergeCell ref="A3:H3"/>
    <mergeCell ref="A83:B83"/>
    <mergeCell ref="A4:H4"/>
    <mergeCell ref="A6:B8"/>
    <mergeCell ref="H6:H7"/>
    <mergeCell ref="C6:G6"/>
  </mergeCells>
  <printOptions horizontalCentered="1"/>
  <pageMargins left="0.1968503937007874" right="0.11811023622047245" top="0.31496062992125984" bottom="0.2362204724409449" header="0.2755905511811024" footer="0.1968503937007874"/>
  <pageSetup firstPageNumber="1" useFirstPageNumber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2017-03-03T22:01:16Z</cp:lastPrinted>
  <dcterms:created xsi:type="dcterms:W3CDTF">2010-12-03T18:40:30Z</dcterms:created>
  <dcterms:modified xsi:type="dcterms:W3CDTF">2017-12-07T21:03:55Z</dcterms:modified>
  <cp:category/>
  <cp:version/>
  <cp:contentType/>
  <cp:contentStatus/>
</cp:coreProperties>
</file>